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\Downloads\"/>
    </mc:Choice>
  </mc:AlternateContent>
  <xr:revisionPtr revIDLastSave="0" documentId="13_ncr:1_{EF9FD221-3334-407D-8544-980A8EF6F571}" xr6:coauthVersionLast="47" xr6:coauthVersionMax="47" xr10:uidLastSave="{00000000-0000-0000-0000-000000000000}"/>
  <bookViews>
    <workbookView xWindow="-21555" yWindow="1170" windowWidth="21555" windowHeight="11895" xr2:uid="{00000000-000D-0000-FFFF-FFFF00000000}"/>
  </bookViews>
  <sheets>
    <sheet name="Praca_licencjacka" sheetId="1" r:id="rId1"/>
    <sheet name="Praca magisterska" sheetId="2" r:id="rId2"/>
  </sheets>
  <definedNames>
    <definedName name="_xlnm.Print_Area" localSheetId="0">Praca_licencjacka!$A$1:$D$23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19" i="2"/>
  <c r="F19" i="2" s="1"/>
  <c r="E17" i="2"/>
  <c r="F17" i="2" s="1"/>
  <c r="E15" i="2"/>
  <c r="F15" i="2" s="1"/>
  <c r="J14" i="2"/>
  <c r="J13" i="2"/>
  <c r="E13" i="2"/>
  <c r="F13" i="2" s="1"/>
  <c r="J12" i="2"/>
  <c r="J11" i="2"/>
  <c r="E11" i="2"/>
  <c r="F11" i="2" s="1"/>
  <c r="J10" i="2"/>
  <c r="J11" i="1"/>
  <c r="J12" i="1"/>
  <c r="J13" i="1"/>
  <c r="J14" i="1"/>
  <c r="J10" i="1"/>
  <c r="E17" i="1"/>
  <c r="F17" i="1" s="1"/>
  <c r="E15" i="1"/>
  <c r="F15" i="1" s="1"/>
  <c r="E13" i="1"/>
  <c r="F13" i="1" s="1"/>
  <c r="E11" i="1"/>
  <c r="F11" i="1" s="1"/>
  <c r="F25" i="2" l="1"/>
  <c r="B9" i="2" s="1"/>
  <c r="B8" i="2" s="1"/>
  <c r="F21" i="1"/>
  <c r="B9" i="1" s="1"/>
  <c r="B8" i="1" s="1"/>
</calcChain>
</file>

<file path=xl/sharedStrings.xml><?xml version="1.0" encoding="utf-8"?>
<sst xmlns="http://schemas.openxmlformats.org/spreadsheetml/2006/main" count="44" uniqueCount="28">
  <si>
    <t>Obszar</t>
  </si>
  <si>
    <t>Ocena</t>
  </si>
  <si>
    <t>Waga</t>
  </si>
  <si>
    <r>
      <t xml:space="preserve">Ocena jest dokonywana </t>
    </r>
    <r>
      <rPr>
        <b/>
        <sz val="11"/>
        <color theme="1"/>
        <rFont val="Calibri"/>
        <family val="2"/>
        <charset val="238"/>
        <scheme val="minor"/>
      </rPr>
      <t>niezależnie</t>
    </r>
    <r>
      <rPr>
        <sz val="11"/>
        <color theme="1"/>
        <rFont val="Calibri"/>
        <family val="2"/>
        <charset val="238"/>
        <scheme val="minor"/>
      </rPr>
      <t xml:space="preserve"> w każdym z wymienionych poniżej obszarów.
Stosowana jest akademicka skala ocen: 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(ndst); </t>
    </r>
    <r>
      <rPr>
        <b/>
        <sz val="11"/>
        <color theme="1"/>
        <rFont val="Calibri"/>
        <family val="2"/>
        <charset val="238"/>
        <scheme val="minor"/>
      </rPr>
      <t>2,5</t>
    </r>
    <r>
      <rPr>
        <sz val="11"/>
        <color theme="1"/>
        <rFont val="Calibri"/>
        <family val="2"/>
        <charset val="238"/>
        <scheme val="minor"/>
      </rPr>
      <t xml:space="preserve"> (ndst+); </t>
    </r>
    <r>
      <rPr>
        <b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(dst); </t>
    </r>
    <r>
      <rPr>
        <b/>
        <sz val="11"/>
        <color theme="1"/>
        <rFont val="Calibri"/>
        <family val="2"/>
        <charset val="238"/>
        <scheme val="minor"/>
      </rPr>
      <t>3,5</t>
    </r>
    <r>
      <rPr>
        <sz val="11"/>
        <color theme="1"/>
        <rFont val="Calibri"/>
        <family val="2"/>
        <charset val="238"/>
        <scheme val="minor"/>
      </rPr>
      <t xml:space="preserve"> (dst+); </t>
    </r>
    <r>
      <rPr>
        <b/>
        <sz val="11"/>
        <color theme="1"/>
        <rFont val="Calibri"/>
        <family val="2"/>
        <charset val="238"/>
        <scheme val="minor"/>
      </rPr>
      <t xml:space="preserve">4 </t>
    </r>
    <r>
      <rPr>
        <sz val="11"/>
        <color theme="1"/>
        <rFont val="Calibri"/>
        <family val="2"/>
        <charset val="238"/>
        <scheme val="minor"/>
      </rPr>
      <t xml:space="preserve">(db); </t>
    </r>
    <r>
      <rPr>
        <b/>
        <sz val="11"/>
        <color theme="1"/>
        <rFont val="Calibri"/>
        <family val="2"/>
        <charset val="238"/>
        <scheme val="minor"/>
      </rPr>
      <t>4,5</t>
    </r>
    <r>
      <rPr>
        <sz val="11"/>
        <color theme="1"/>
        <rFont val="Calibri"/>
        <family val="2"/>
        <charset val="238"/>
        <scheme val="minor"/>
      </rPr>
      <t xml:space="preserve"> (db+); </t>
    </r>
    <r>
      <rPr>
        <b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(bdb)</t>
    </r>
  </si>
  <si>
    <t>Punkty</t>
  </si>
  <si>
    <t>SKALA OCEN</t>
  </si>
  <si>
    <t>SUMA PUNKTÓW</t>
  </si>
  <si>
    <t>Max. Punktów</t>
  </si>
  <si>
    <t>Uzyskana ocena końcowa:</t>
  </si>
  <si>
    <t>CC-BY 2019</t>
  </si>
  <si>
    <t xml:space="preserve">Opracowanie: dr Grzegorz Czapnik   </t>
  </si>
  <si>
    <t>Średnia ważona*</t>
  </si>
  <si>
    <t>* Średnia ważona wyliczona ze wzoru:</t>
  </si>
  <si>
    <t>4. Ocena redakcyjna
- przypisy,
- bibliografia,
- aneksy,
- estetyka pracy.</t>
  </si>
  <si>
    <t>3. Ocena językowo-stylistyczna
- opanowanie stylu naukowego,
- spójność logiczna,
- zrozumiałość,
- poprawność.</t>
  </si>
  <si>
    <t>2. Ocena merytoryczna
- nowatorstwo i rozwinięcie tematu,
- spójność treściowa,
- zakres samodzielności: przegląd literatury i badania własne, 
- dobór i wykorzystanie źródeł,
- kompetencje analityczne i interpretacyjne Autora/ki.</t>
  </si>
  <si>
    <t>1. Konstrukcja pracy
- podział na części, rozdziały, 
- funkcja wstępu i zakończenia pracy.</t>
  </si>
  <si>
    <t>5. Inne uwagi</t>
  </si>
  <si>
    <t>CC-BY 2021</t>
  </si>
  <si>
    <t>Kalkulator oceny pracy licencjackiej w Katedrze Informatologii i Bibliologii</t>
  </si>
  <si>
    <t>2. Ocena merytoryczna
- nowatorstwo i rozwinięcie tematu,
- spójność treściowa,
- zakres samodzielności,
- kompetencje analityczne i interpretacyjne Autora/ki.</t>
  </si>
  <si>
    <t>3. Zastosowana metodologia badań</t>
  </si>
  <si>
    <t>4. Ocena językowo-stylistyczna
- opanowanie stylu naukowego,
- spójność logiczna,
- zrozumiałość,
- poprawność.</t>
  </si>
  <si>
    <t>5. Charakterystyka doboru i wykorzystania źródeł</t>
  </si>
  <si>
    <t>6. Ocena redakcyjna
- przypisy,
- bibliografia,
- aneksy,
- estetyka pracy.</t>
  </si>
  <si>
    <t>7. Inne uwagi</t>
  </si>
  <si>
    <t>Kalkulator oceny pracy magisterskiej w Katedrze Informatologii i Bibliologii</t>
  </si>
  <si>
    <r>
      <rPr>
        <b/>
        <sz val="14"/>
        <color rgb="FFC00000"/>
        <rFont val="Calibri"/>
        <family val="2"/>
        <charset val="238"/>
        <scheme val="minor"/>
      </rPr>
      <t>INSTRUKCJA</t>
    </r>
    <r>
      <rPr>
        <sz val="14"/>
        <color theme="1"/>
        <rFont val="Calibri"/>
        <family val="2"/>
        <charset val="238"/>
        <scheme val="minor"/>
      </rPr>
      <t xml:space="preserve">: wybierz odpowiednie oceny cząstkowe (skala 2-5) w kolumnie </t>
    </r>
    <r>
      <rPr>
        <b/>
        <sz val="14"/>
        <color rgb="FF002060"/>
        <rFont val="Calibri"/>
        <family val="2"/>
        <charset val="238"/>
        <scheme val="minor"/>
      </rPr>
      <t>Ocena</t>
    </r>
    <r>
      <rPr>
        <sz val="14"/>
        <color theme="1"/>
        <rFont val="Calibri"/>
        <family val="2"/>
        <charset val="238"/>
        <scheme val="minor"/>
      </rPr>
      <t xml:space="preserve">. Ocena końcowa jest wyliczana automatycznie (Pole </t>
    </r>
    <r>
      <rPr>
        <b/>
        <sz val="14"/>
        <color rgb="FF002060"/>
        <rFont val="Calibri"/>
        <family val="2"/>
        <charset val="238"/>
        <scheme val="minor"/>
      </rPr>
      <t>Uzyskana ocena końcowa</t>
    </r>
    <r>
      <rPr>
        <sz val="14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</si>
</sst>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 applyProtection="1">
      <alignment vertical="top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4" fillId="0" borderId="0" xfId="0" applyFont="1"/>
    <xf numFmtId="0" fontId="7" fillId="0" borderId="0" xfId="0" applyFont="1" applyAlignment="1">
      <alignment horizontal="right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2" fontId="8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 wrapText="1" indent="4"/>
    </xf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22" fmlaLink="$C$11" fmlaRange="$I$2:$I$7" sel="6" val="0"/>
</file>

<file path=xl/ctrlProps/ctrlProp10.xml><?xml version="1.0" encoding="utf-8"?>
<formControlPr xmlns="http://schemas.microsoft.com/office/spreadsheetml/2009/9/main" objectType="Drop" dropStyle="combo" dx="22" fmlaLink="$C$21" fmlaRange="$I$2:$I$7" noThreeD="1" sel="4" val="0"/>
</file>

<file path=xl/ctrlProps/ctrlProp2.xml><?xml version="1.0" encoding="utf-8"?>
<formControlPr xmlns="http://schemas.microsoft.com/office/spreadsheetml/2009/9/main" objectType="Drop" dropStyle="combo" dx="22" fmlaLink="$C$13" fmlaRange="$I$2:$I$7" sel="6" val="0"/>
</file>

<file path=xl/ctrlProps/ctrlProp3.xml><?xml version="1.0" encoding="utf-8"?>
<formControlPr xmlns="http://schemas.microsoft.com/office/spreadsheetml/2009/9/main" objectType="Drop" dropStyle="combo" dx="22" fmlaLink="$C$15" fmlaRange="$I$2:$I$7" sel="6" val="0"/>
</file>

<file path=xl/ctrlProps/ctrlProp4.xml><?xml version="1.0" encoding="utf-8"?>
<formControlPr xmlns="http://schemas.microsoft.com/office/spreadsheetml/2009/9/main" objectType="Drop" dropStyle="combo" dx="22" fmlaLink="$C$17" fmlaRange="$I$2:$I$7" sel="6" val="0"/>
</file>

<file path=xl/ctrlProps/ctrlProp5.xml><?xml version="1.0" encoding="utf-8"?>
<formControlPr xmlns="http://schemas.microsoft.com/office/spreadsheetml/2009/9/main" objectType="Drop" dropStyle="combo" dx="22" fmlaLink="$C$11" fmlaRange="$I$2:$I$7" sel="4" val="0"/>
</file>

<file path=xl/ctrlProps/ctrlProp6.xml><?xml version="1.0" encoding="utf-8"?>
<formControlPr xmlns="http://schemas.microsoft.com/office/spreadsheetml/2009/9/main" objectType="Drop" dropStyle="combo" dx="22" fmlaLink="$C$13" fmlaRange="$I$2:$I$7" sel="2" val="0"/>
</file>

<file path=xl/ctrlProps/ctrlProp7.xml><?xml version="1.0" encoding="utf-8"?>
<formControlPr xmlns="http://schemas.microsoft.com/office/spreadsheetml/2009/9/main" objectType="Drop" dropStyle="combo" dx="22" fmlaLink="$C$15" fmlaRange="$I$2:$I$7" sel="2" val="0"/>
</file>

<file path=xl/ctrlProps/ctrlProp8.xml><?xml version="1.0" encoding="utf-8"?>
<formControlPr xmlns="http://schemas.microsoft.com/office/spreadsheetml/2009/9/main" objectType="Drop" dropStyle="combo" dx="22" fmlaLink="$C$17" fmlaRange="$I$2:$I$7" sel="6" val="0"/>
</file>

<file path=xl/ctrlProps/ctrlProp9.xml><?xml version="1.0" encoding="utf-8"?>
<formControlPr xmlns="http://schemas.microsoft.com/office/spreadsheetml/2009/9/main" objectType="Drop" dropStyle="combo" dx="22" fmlaLink="$C$19" fmlaRange="$I$2:$I$7" noThreeD="1" sel="4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14</xdr:row>
      <xdr:rowOff>0</xdr:rowOff>
    </xdr:from>
    <xdr:to>
      <xdr:col>11</xdr:col>
      <xdr:colOff>304800</xdr:colOff>
      <xdr:row>14</xdr:row>
      <xdr:rowOff>304800</xdr:rowOff>
    </xdr:to>
    <xdr:sp macro="" textlink="">
      <xdr:nvSpPr>
        <xdr:cNvPr id="1043" name="AutoShape 19" descr="&#10;\bar{x} = \frac{w_1 x_1 + w_2 x_2 + \cdots + w_n x_n}{w_1 + w_2 + \cdots + w_n}.&#10;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8629650" y="271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495300</xdr:colOff>
      <xdr:row>25</xdr:row>
      <xdr:rowOff>333375</xdr:rowOff>
    </xdr:from>
    <xdr:ext cx="2667000" cy="45634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24950" y="3048000"/>
          <a:ext cx="2667000" cy="45634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lang="pl-PL" sz="1400" i="0">
              <a:latin typeface="Cambria Math" panose="02040503050406030204" pitchFamily="18" charset="0"/>
            </a:rPr>
            <a:t>(</a:t>
          </a:r>
          <a:r>
            <a:rPr lang="pl-PL" sz="1400" b="0" i="0">
              <a:latin typeface="Cambria Math" panose="02040503050406030204" pitchFamily="18" charset="0"/>
            </a:rPr>
            <a:t>𝑥 ̅</a:t>
          </a:r>
          <a:r>
            <a:rPr lang="pl-PL" sz="1400" b="0" i="0">
              <a:latin typeface="Cambria Math" panose="02040503050406030204" pitchFamily="18" charset="0"/>
              <a:ea typeface="Cambria Math" panose="02040503050406030204" pitchFamily="18" charset="0"/>
            </a:rPr>
            <a:t>=(𝑤_1 𝑥_1+𝑤_2 𝑥_2+…+𝑤_𝑛 𝑥_𝑛)/(𝑤_1+𝑤_2+ …+ 𝑤_𝑛 )) ̅</a:t>
          </a:r>
          <a:endParaRPr lang="pl-PL" sz="1100"/>
        </a:p>
      </xdr:txBody>
    </xdr:sp>
    <xdr:clientData/>
  </xdr:oneCellAnchor>
  <xdr:oneCellAnchor>
    <xdr:from>
      <xdr:col>0</xdr:col>
      <xdr:colOff>100013</xdr:colOff>
      <xdr:row>28</xdr:row>
      <xdr:rowOff>100012</xdr:rowOff>
    </xdr:from>
    <xdr:ext cx="1249125" cy="60901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0013" y="8553450"/>
          <a:ext cx="12491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gdzie: </a:t>
          </a:r>
        </a:p>
        <a:p>
          <a:r>
            <a:rPr lang="pl-PL" sz="1100"/>
            <a:t>w</a:t>
          </a:r>
          <a:r>
            <a:rPr lang="pl-PL" sz="1100" baseline="-25000"/>
            <a:t>n</a:t>
          </a:r>
          <a:r>
            <a:rPr lang="pl-PL" sz="1100"/>
            <a:t> - waga oceny n</a:t>
          </a:r>
          <a:br>
            <a:rPr lang="pl-PL" sz="1100"/>
          </a:br>
          <a:r>
            <a:rPr lang="pl-PL" sz="1100"/>
            <a:t>x</a:t>
          </a:r>
          <a:r>
            <a:rPr lang="pl-PL" sz="1100" baseline="-25000"/>
            <a:t>n</a:t>
          </a:r>
          <a:r>
            <a:rPr lang="pl-PL" sz="1100" baseline="0"/>
            <a:t> - ocena n</a:t>
          </a:r>
          <a:endParaRPr lang="pl-PL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19050</xdr:rowOff>
        </xdr:from>
        <xdr:to>
          <xdr:col>1</xdr:col>
          <xdr:colOff>733425</xdr:colOff>
          <xdr:row>10</xdr:row>
          <xdr:rowOff>219075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1</xdr:col>
          <xdr:colOff>733425</xdr:colOff>
          <xdr:row>12</xdr:row>
          <xdr:rowOff>209550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47625</xdr:rowOff>
        </xdr:from>
        <xdr:to>
          <xdr:col>1</xdr:col>
          <xdr:colOff>742950</xdr:colOff>
          <xdr:row>14</xdr:row>
          <xdr:rowOff>247650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1</xdr:col>
          <xdr:colOff>752475</xdr:colOff>
          <xdr:row>16</xdr:row>
          <xdr:rowOff>228600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28575</xdr:rowOff>
        </xdr:from>
        <xdr:to>
          <xdr:col>11</xdr:col>
          <xdr:colOff>9525</xdr:colOff>
          <xdr:row>21</xdr:row>
          <xdr:rowOff>171450</xdr:rowOff>
        </xdr:to>
        <xdr:sp macro="" textlink="">
          <xdr:nvSpPr>
            <xdr:cNvPr id="1040" name="TextBox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14</xdr:row>
      <xdr:rowOff>0</xdr:rowOff>
    </xdr:from>
    <xdr:to>
      <xdr:col>10</xdr:col>
      <xdr:colOff>304800</xdr:colOff>
      <xdr:row>16</xdr:row>
      <xdr:rowOff>581025</xdr:rowOff>
    </xdr:to>
    <xdr:sp macro="" textlink="">
      <xdr:nvSpPr>
        <xdr:cNvPr id="28" name="AutoShape 19" descr="&#10;\bar{x} = \frac{w_1 x_1 + w_2 x_2 + \cdots + w_n x_n}{w_1 + w_2 + \cdots + w_n}.&#10;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8629650" y="4048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350043</xdr:colOff>
      <xdr:row>29</xdr:row>
      <xdr:rowOff>47627</xdr:rowOff>
    </xdr:from>
    <xdr:ext cx="2752725" cy="53340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350043" y="9048752"/>
          <a:ext cx="2752725" cy="5334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pl-PL" sz="1400" i="0">
              <a:latin typeface="Cambria Math" panose="02040503050406030204" pitchFamily="18" charset="0"/>
            </a:rPr>
            <a:t>(</a:t>
          </a:r>
          <a:r>
            <a:rPr lang="pl-PL" sz="1400" b="0" i="0">
              <a:latin typeface="Cambria Math" panose="02040503050406030204" pitchFamily="18" charset="0"/>
            </a:rPr>
            <a:t>𝑥 ̅</a:t>
          </a:r>
          <a:r>
            <a:rPr lang="pl-PL" sz="1400" b="0" i="0">
              <a:latin typeface="Cambria Math" panose="02040503050406030204" pitchFamily="18" charset="0"/>
              <a:ea typeface="Cambria Math" panose="02040503050406030204" pitchFamily="18" charset="0"/>
            </a:rPr>
            <a:t>=(𝑤_1 𝑥_1+𝑤_2 𝑥_2+…+𝑤_𝑛 𝑥_𝑛)/(𝑤_1+𝑤_2+ …+ 𝑤_𝑛 )) ̅</a:t>
          </a:r>
          <a:endParaRPr lang="pl-PL" sz="1100"/>
        </a:p>
      </xdr:txBody>
    </xdr:sp>
    <xdr:clientData/>
  </xdr:oneCellAnchor>
  <xdr:oneCellAnchor>
    <xdr:from>
      <xdr:col>0</xdr:col>
      <xdr:colOff>140494</xdr:colOff>
      <xdr:row>31</xdr:row>
      <xdr:rowOff>142876</xdr:rowOff>
    </xdr:from>
    <xdr:ext cx="2057400" cy="609013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40494" y="9525001"/>
          <a:ext cx="20574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/>
            <a:t>gdzie: </a:t>
          </a:r>
        </a:p>
        <a:p>
          <a:r>
            <a:rPr lang="pl-PL" sz="1100"/>
            <a:t>w</a:t>
          </a:r>
          <a:r>
            <a:rPr lang="pl-PL" sz="1100" baseline="-25000"/>
            <a:t>n</a:t>
          </a:r>
          <a:r>
            <a:rPr lang="pl-PL" sz="1100"/>
            <a:t> - waga oceny n</a:t>
          </a:r>
          <a:br>
            <a:rPr lang="pl-PL" sz="1100"/>
          </a:br>
          <a:r>
            <a:rPr lang="pl-PL" sz="1100"/>
            <a:t>x</a:t>
          </a:r>
          <a:r>
            <a:rPr lang="pl-PL" sz="1100" baseline="-25000"/>
            <a:t>n</a:t>
          </a:r>
          <a:r>
            <a:rPr lang="pl-PL" sz="1100" baseline="0"/>
            <a:t> - ocena n</a:t>
          </a:r>
          <a:endParaRPr lang="pl-PL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19050</xdr:rowOff>
        </xdr:from>
        <xdr:to>
          <xdr:col>1</xdr:col>
          <xdr:colOff>847725</xdr:colOff>
          <xdr:row>10</xdr:row>
          <xdr:rowOff>285750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1</xdr:col>
          <xdr:colOff>847725</xdr:colOff>
          <xdr:row>12</xdr:row>
          <xdr:rowOff>295275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0</xdr:rowOff>
        </xdr:from>
        <xdr:to>
          <xdr:col>2</xdr:col>
          <xdr:colOff>0</xdr:colOff>
          <xdr:row>14</xdr:row>
          <xdr:rowOff>276225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1</xdr:col>
          <xdr:colOff>847725</xdr:colOff>
          <xdr:row>16</xdr:row>
          <xdr:rowOff>304800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28575</xdr:rowOff>
        </xdr:from>
        <xdr:to>
          <xdr:col>10</xdr:col>
          <xdr:colOff>9525</xdr:colOff>
          <xdr:row>25</xdr:row>
          <xdr:rowOff>180975</xdr:rowOff>
        </xdr:to>
        <xdr:sp macro="" textlink="">
          <xdr:nvSpPr>
            <xdr:cNvPr id="2070" name="TextBox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5800725</xdr:colOff>
          <xdr:row>17</xdr:row>
          <xdr:rowOff>180975</xdr:rowOff>
        </xdr:from>
        <xdr:to>
          <xdr:col>1</xdr:col>
          <xdr:colOff>838200</xdr:colOff>
          <xdr:row>19</xdr:row>
          <xdr:rowOff>0</xdr:rowOff>
        </xdr:to>
        <xdr:sp macro="" textlink="">
          <xdr:nvSpPr>
            <xdr:cNvPr id="2071" name="Drop Dow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28575</xdr:rowOff>
        </xdr:from>
        <xdr:to>
          <xdr:col>1</xdr:col>
          <xdr:colOff>838200</xdr:colOff>
          <xdr:row>20</xdr:row>
          <xdr:rowOff>276225</xdr:rowOff>
        </xdr:to>
        <xdr:sp macro="" textlink="">
          <xdr:nvSpPr>
            <xdr:cNvPr id="2072" name="Drop Dow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control" Target="../activeX/activeX2.xml"/><Relationship Id="rId7" Type="http://schemas.openxmlformats.org/officeDocument/2006/relationships/ctrlProp" Target="../ctrlProps/ctrlProp7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image" Target="../media/image2.emf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B050"/>
  </sheetPr>
  <dimension ref="A1:R38"/>
  <sheetViews>
    <sheetView tabSelected="1" zoomScaleNormal="100" workbookViewId="0">
      <selection sqref="A1:B1"/>
    </sheetView>
  </sheetViews>
  <sheetFormatPr defaultColWidth="9.140625" defaultRowHeight="15" zeroHeight="1" x14ac:dyDescent="0.25"/>
  <cols>
    <col min="1" max="1" width="87.140625" customWidth="1"/>
    <col min="2" max="2" width="12.85546875" customWidth="1"/>
    <col min="3" max="3" width="9.140625" hidden="1" customWidth="1"/>
    <col min="4" max="4" width="10" hidden="1" customWidth="1"/>
    <col min="5" max="5" width="10.28515625" hidden="1" customWidth="1"/>
    <col min="6" max="11" width="9.140625" hidden="1" customWidth="1"/>
    <col min="12" max="14" width="9.140625" customWidth="1"/>
  </cols>
  <sheetData>
    <row r="1" spans="1:18" ht="30.75" customHeight="1" thickTop="1" thickBot="1" x14ac:dyDescent="0.3">
      <c r="A1" s="26" t="s">
        <v>19</v>
      </c>
      <c r="B1" s="27"/>
      <c r="C1" s="20"/>
      <c r="D1" s="21"/>
      <c r="E1" s="1"/>
      <c r="G1" s="10" t="s">
        <v>7</v>
      </c>
      <c r="I1" s="11" t="s">
        <v>5</v>
      </c>
    </row>
    <row r="2" spans="1:18" ht="9.9499999999999993" customHeight="1" thickTop="1" x14ac:dyDescent="0.25">
      <c r="A2" s="28" t="s">
        <v>3</v>
      </c>
      <c r="B2" s="28"/>
      <c r="C2" s="28"/>
      <c r="D2" s="28"/>
      <c r="E2" s="1"/>
      <c r="G2">
        <v>70</v>
      </c>
      <c r="H2">
        <v>1</v>
      </c>
      <c r="I2">
        <v>2</v>
      </c>
      <c r="M2" s="25" t="s">
        <v>27</v>
      </c>
      <c r="N2" s="25"/>
      <c r="O2" s="25"/>
      <c r="P2" s="25"/>
      <c r="Q2" s="25"/>
      <c r="R2" s="25"/>
    </row>
    <row r="3" spans="1:18" ht="9.9499999999999993" customHeight="1" x14ac:dyDescent="0.25">
      <c r="A3" s="28"/>
      <c r="B3" s="28"/>
      <c r="C3" s="28"/>
      <c r="D3" s="28"/>
      <c r="E3" s="1"/>
      <c r="H3">
        <v>2</v>
      </c>
      <c r="I3">
        <v>3</v>
      </c>
      <c r="M3" s="25"/>
      <c r="N3" s="25"/>
      <c r="O3" s="25"/>
      <c r="P3" s="25"/>
      <c r="Q3" s="25"/>
      <c r="R3" s="25"/>
    </row>
    <row r="4" spans="1:18" ht="9.9499999999999993" customHeight="1" x14ac:dyDescent="0.25">
      <c r="A4" s="28"/>
      <c r="B4" s="28"/>
      <c r="C4" s="28"/>
      <c r="D4" s="28"/>
      <c r="E4" s="1"/>
      <c r="H4">
        <v>3</v>
      </c>
      <c r="I4">
        <v>3.5</v>
      </c>
      <c r="M4" s="25"/>
      <c r="N4" s="25"/>
      <c r="O4" s="25"/>
      <c r="P4" s="25"/>
      <c r="Q4" s="25"/>
      <c r="R4" s="25"/>
    </row>
    <row r="5" spans="1:18" ht="9.9499999999999993" customHeight="1" x14ac:dyDescent="0.25">
      <c r="A5" s="28"/>
      <c r="B5" s="28"/>
      <c r="C5" s="28"/>
      <c r="D5" s="28"/>
      <c r="E5" s="1"/>
      <c r="H5">
        <v>4</v>
      </c>
      <c r="I5">
        <v>4</v>
      </c>
      <c r="M5" s="25"/>
      <c r="N5" s="25"/>
      <c r="O5" s="25"/>
      <c r="P5" s="25"/>
      <c r="Q5" s="25"/>
      <c r="R5" s="25"/>
    </row>
    <row r="6" spans="1:18" ht="9.9499999999999993" customHeight="1" x14ac:dyDescent="0.25">
      <c r="A6" s="28"/>
      <c r="B6" s="28"/>
      <c r="C6" s="28"/>
      <c r="D6" s="28"/>
      <c r="E6" s="1"/>
      <c r="H6">
        <v>5</v>
      </c>
      <c r="I6">
        <v>4.5</v>
      </c>
      <c r="M6" s="25"/>
      <c r="N6" s="25"/>
      <c r="O6" s="25"/>
      <c r="P6" s="25"/>
      <c r="Q6" s="25"/>
      <c r="R6" s="25"/>
    </row>
    <row r="7" spans="1:18" ht="18.75" customHeight="1" thickBot="1" x14ac:dyDescent="0.3">
      <c r="A7" s="1"/>
      <c r="B7" s="15"/>
      <c r="C7" s="1"/>
      <c r="D7" s="1"/>
      <c r="E7" s="1"/>
      <c r="H7">
        <v>6</v>
      </c>
      <c r="I7">
        <v>5</v>
      </c>
      <c r="M7" s="25"/>
      <c r="N7" s="25"/>
      <c r="O7" s="25"/>
      <c r="P7" s="25"/>
      <c r="Q7" s="25"/>
      <c r="R7" s="25"/>
    </row>
    <row r="8" spans="1:18" ht="27" customHeight="1" thickBot="1" x14ac:dyDescent="0.3">
      <c r="A8" s="3" t="s">
        <v>8</v>
      </c>
      <c r="B8" s="19">
        <f>IF(B9&lt;3,"2 (ndst)",(IF(B9&lt;3.4,"3 (dst)",(IF(B9&lt;3.75,"3,5 (dst+)",(IF(B9&lt;4.4,"4 (db)",(IF(B9&lt;4.75,"4,5 (db+)",5)))))))))</f>
        <v>5</v>
      </c>
      <c r="C8" s="1"/>
      <c r="D8" s="1"/>
      <c r="F8" s="17"/>
      <c r="M8" s="25"/>
      <c r="N8" s="25"/>
      <c r="O8" s="25"/>
      <c r="P8" s="25"/>
      <c r="Q8" s="25"/>
      <c r="R8" s="25"/>
    </row>
    <row r="9" spans="1:18" ht="29.25" customHeight="1" x14ac:dyDescent="0.25">
      <c r="A9" s="16" t="s">
        <v>11</v>
      </c>
      <c r="B9" s="18">
        <f>F21/SUM(D11:D19)</f>
        <v>5</v>
      </c>
      <c r="C9" s="4"/>
      <c r="D9" s="4"/>
      <c r="E9" s="4"/>
    </row>
    <row r="10" spans="1:18" ht="24" customHeight="1" x14ac:dyDescent="0.25">
      <c r="A10" s="5" t="s">
        <v>0</v>
      </c>
      <c r="B10" s="5" t="s">
        <v>1</v>
      </c>
      <c r="C10" s="8"/>
      <c r="D10" s="8" t="s">
        <v>2</v>
      </c>
      <c r="E10" s="8"/>
      <c r="F10" s="8" t="s">
        <v>4</v>
      </c>
      <c r="I10" s="12">
        <v>0.6</v>
      </c>
      <c r="J10">
        <f>$G$2*I10</f>
        <v>42</v>
      </c>
    </row>
    <row r="11" spans="1:18" ht="45" x14ac:dyDescent="0.25">
      <c r="A11" s="7" t="s">
        <v>16</v>
      </c>
      <c r="B11" s="4"/>
      <c r="C11" s="2">
        <v>6</v>
      </c>
      <c r="D11" s="9">
        <v>3</v>
      </c>
      <c r="E11" s="4">
        <f>VLOOKUP(C11,$H$2:$I$8,2,0)</f>
        <v>5</v>
      </c>
      <c r="F11" s="4">
        <f>D11*E11</f>
        <v>15</v>
      </c>
      <c r="I11" s="12">
        <v>0.7</v>
      </c>
      <c r="J11">
        <f t="shared" ref="J11:J14" si="0">$G$2*I11</f>
        <v>49</v>
      </c>
    </row>
    <row r="12" spans="1:18" ht="9.9499999999999993" customHeight="1" x14ac:dyDescent="0.25">
      <c r="A12" s="4"/>
      <c r="B12" s="4"/>
      <c r="C12" s="4"/>
      <c r="D12" s="9"/>
      <c r="E12" s="4"/>
      <c r="F12" s="4"/>
      <c r="I12" s="12">
        <v>0.75</v>
      </c>
      <c r="J12">
        <f t="shared" si="0"/>
        <v>52.5</v>
      </c>
    </row>
    <row r="13" spans="1:18" ht="90" x14ac:dyDescent="0.25">
      <c r="A13" s="7" t="s">
        <v>15</v>
      </c>
      <c r="B13" s="4"/>
      <c r="C13" s="2">
        <v>6</v>
      </c>
      <c r="D13" s="9">
        <v>5</v>
      </c>
      <c r="E13" s="4">
        <f>VLOOKUP(C13,$H$2:$I$8,2,0)</f>
        <v>5</v>
      </c>
      <c r="F13" s="4">
        <f>D13*E13</f>
        <v>25</v>
      </c>
      <c r="I13" s="12">
        <v>0.85</v>
      </c>
      <c r="J13">
        <f t="shared" si="0"/>
        <v>59.5</v>
      </c>
    </row>
    <row r="14" spans="1:18" ht="9.75" customHeight="1" x14ac:dyDescent="0.25">
      <c r="A14" s="4"/>
      <c r="B14" s="4"/>
      <c r="C14" s="4"/>
      <c r="D14" s="9"/>
      <c r="E14" s="4"/>
      <c r="F14" s="4"/>
      <c r="I14" s="12">
        <v>0.9</v>
      </c>
      <c r="J14">
        <f t="shared" si="0"/>
        <v>63</v>
      </c>
    </row>
    <row r="15" spans="1:18" ht="75" x14ac:dyDescent="0.25">
      <c r="A15" s="7" t="s">
        <v>14</v>
      </c>
      <c r="B15" s="4"/>
      <c r="C15" s="2">
        <v>6</v>
      </c>
      <c r="D15" s="9">
        <v>3</v>
      </c>
      <c r="E15" s="4">
        <f>VLOOKUP(C15,$H$2:$I$8,2,0)</f>
        <v>5</v>
      </c>
      <c r="F15" s="4">
        <f>D15*E15</f>
        <v>15</v>
      </c>
    </row>
    <row r="16" spans="1:18" ht="9.9499999999999993" customHeight="1" x14ac:dyDescent="0.25">
      <c r="A16" s="6"/>
      <c r="B16" s="4"/>
      <c r="C16" s="4"/>
      <c r="D16" s="9"/>
      <c r="E16" s="4"/>
      <c r="F16" s="4"/>
    </row>
    <row r="17" spans="1:6" ht="75" x14ac:dyDescent="0.25">
      <c r="A17" s="7" t="s">
        <v>13</v>
      </c>
      <c r="B17" s="4"/>
      <c r="C17" s="2">
        <v>6</v>
      </c>
      <c r="D17" s="9">
        <v>3</v>
      </c>
      <c r="E17" s="4">
        <f>VLOOKUP(C17,$H$2:$I$8,2,0)</f>
        <v>5</v>
      </c>
      <c r="F17" s="4">
        <f>D17*E17</f>
        <v>15</v>
      </c>
    </row>
    <row r="18" spans="1:6" ht="9.9499999999999993" customHeight="1" x14ac:dyDescent="0.25">
      <c r="A18" s="6"/>
      <c r="B18" s="4"/>
      <c r="C18" s="4"/>
      <c r="D18" s="9"/>
      <c r="E18" s="4"/>
      <c r="F18" s="4"/>
    </row>
    <row r="19" spans="1:6" x14ac:dyDescent="0.25">
      <c r="A19" s="7" t="s">
        <v>17</v>
      </c>
      <c r="B19" s="4"/>
      <c r="C19" s="2">
        <v>5</v>
      </c>
      <c r="D19" s="9"/>
      <c r="E19" s="4"/>
      <c r="F19" s="4"/>
    </row>
    <row r="20" spans="1:6" x14ac:dyDescent="0.25"/>
    <row r="21" spans="1:6" ht="30.75" x14ac:dyDescent="0.3">
      <c r="E21" s="10" t="s">
        <v>6</v>
      </c>
      <c r="F21" s="13">
        <f>SUM(F11:F20)</f>
        <v>70</v>
      </c>
    </row>
    <row r="22" spans="1:6" x14ac:dyDescent="0.25"/>
    <row r="23" spans="1:6" x14ac:dyDescent="0.25">
      <c r="A23" s="29" t="s">
        <v>10</v>
      </c>
      <c r="B23" s="29"/>
      <c r="C23" s="14" t="s">
        <v>9</v>
      </c>
      <c r="D23" s="14" t="s">
        <v>18</v>
      </c>
    </row>
    <row r="24" spans="1:6" x14ac:dyDescent="0.25"/>
    <row r="25" spans="1:6" x14ac:dyDescent="0.25"/>
    <row r="26" spans="1:6" x14ac:dyDescent="0.25">
      <c r="A26" s="4" t="s">
        <v>12</v>
      </c>
      <c r="B26" s="4"/>
      <c r="C26" s="4"/>
      <c r="D26" s="4"/>
    </row>
    <row r="27" spans="1:6" x14ac:dyDescent="0.25"/>
    <row r="28" spans="1:6" x14ac:dyDescent="0.25"/>
    <row r="29" spans="1:6" x14ac:dyDescent="0.25"/>
    <row r="30" spans="1:6" x14ac:dyDescent="0.25"/>
    <row r="31" spans="1:6" x14ac:dyDescent="0.25"/>
    <row r="32" spans="1:6" x14ac:dyDescent="0.25"/>
    <row r="33" x14ac:dyDescent="0.25"/>
    <row r="34" x14ac:dyDescent="0.25"/>
    <row r="35" x14ac:dyDescent="0.25"/>
    <row r="36" x14ac:dyDescent="0.25"/>
    <row r="37" x14ac:dyDescent="0.25"/>
    <row r="38" x14ac:dyDescent="0.25"/>
  </sheetData>
  <sheetProtection selectLockedCells="1"/>
  <mergeCells count="4">
    <mergeCell ref="M2:R8"/>
    <mergeCell ref="A1:B1"/>
    <mergeCell ref="A2:D6"/>
    <mergeCell ref="A23:B23"/>
  </mergeCells>
  <pageMargins left="0.7" right="0.7" top="0.75" bottom="0.75" header="0.3" footer="0.3"/>
  <pageSetup paperSize="9" scale="79" orientation="portrait" r:id="rId1"/>
  <drawing r:id="rId2"/>
  <legacyDrawing r:id="rId3"/>
  <controls>
    <mc:AlternateContent xmlns:mc="http://schemas.openxmlformats.org/markup-compatibility/2006">
      <mc:Choice Requires="x14">
        <control shapeId="1040" r:id="rId4" name="TextBox1">
          <controlPr locked="0" defaultSize="0" autoLine="0" autoPict="0" r:id="rId5">
            <anchor moveWithCells="1">
              <from>
                <xdr:col>0</xdr:col>
                <xdr:colOff>38100</xdr:colOff>
                <xdr:row>19</xdr:row>
                <xdr:rowOff>28575</xdr:rowOff>
              </from>
              <to>
                <xdr:col>11</xdr:col>
                <xdr:colOff>9525</xdr:colOff>
                <xdr:row>21</xdr:row>
                <xdr:rowOff>171450</xdr:rowOff>
              </to>
            </anchor>
          </controlPr>
        </control>
      </mc:Choice>
      <mc:Fallback>
        <control shapeId="1040" r:id="rId4" name="TextBox1"/>
      </mc:Fallback>
    </mc:AlternateContent>
    <mc:AlternateContent xmlns:mc="http://schemas.openxmlformats.org/markup-compatibility/2006">
      <mc:Choice Requires="x14">
        <control shapeId="1025" r:id="rId6" name="Drop Down 1">
          <controlPr locked="0" defaultSize="0" autoLine="0" autoPict="0">
            <anchor moveWithCells="1">
              <from>
                <xdr:col>1</xdr:col>
                <xdr:colOff>9525</xdr:colOff>
                <xdr:row>10</xdr:row>
                <xdr:rowOff>19050</xdr:rowOff>
              </from>
              <to>
                <xdr:col>1</xdr:col>
                <xdr:colOff>733425</xdr:colOff>
                <xdr:row>10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Drop Down 2">
          <controlPr locked="0" defaultSize="0" autoLine="0" autoPict="0">
            <anchor moveWithCells="1">
              <from>
                <xdr:col>1</xdr:col>
                <xdr:colOff>9525</xdr:colOff>
                <xdr:row>12</xdr:row>
                <xdr:rowOff>9525</xdr:rowOff>
              </from>
              <to>
                <xdr:col>1</xdr:col>
                <xdr:colOff>733425</xdr:colOff>
                <xdr:row>12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Drop Down 3">
          <controlPr locked="0" defaultSize="0" autoLine="0" autoPict="0">
            <anchor moveWithCells="1">
              <from>
                <xdr:col>1</xdr:col>
                <xdr:colOff>19050</xdr:colOff>
                <xdr:row>14</xdr:row>
                <xdr:rowOff>47625</xdr:rowOff>
              </from>
              <to>
                <xdr:col>1</xdr:col>
                <xdr:colOff>742950</xdr:colOff>
                <xdr:row>14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9" name="Drop Down 4">
          <controlPr locked="0" defaultSize="0" autoLine="0" autoPict="0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1</xdr:col>
                <xdr:colOff>752475</xdr:colOff>
                <xdr:row>16</xdr:row>
                <xdr:rowOff>228600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BFFA-ADF3-47FD-B306-89EF3831B9BC}">
  <sheetPr codeName="Arkusz2">
    <tabColor rgb="FFC00000"/>
  </sheetPr>
  <dimension ref="A1:Q29"/>
  <sheetViews>
    <sheetView zoomScaleNormal="100" workbookViewId="0">
      <selection sqref="A1:B1"/>
    </sheetView>
  </sheetViews>
  <sheetFormatPr defaultRowHeight="15" x14ac:dyDescent="0.25"/>
  <cols>
    <col min="1" max="1" width="87.140625" customWidth="1"/>
    <col min="2" max="2" width="12.85546875" customWidth="1"/>
    <col min="3" max="3" width="6.5703125" hidden="1" customWidth="1"/>
    <col min="4" max="4" width="10" hidden="1" customWidth="1"/>
    <col min="5" max="5" width="10.28515625" hidden="1" customWidth="1"/>
    <col min="6" max="10" width="9.140625" hidden="1" customWidth="1"/>
  </cols>
  <sheetData>
    <row r="1" spans="1:17" ht="31.5" thickTop="1" thickBot="1" x14ac:dyDescent="0.3">
      <c r="A1" s="30" t="s">
        <v>26</v>
      </c>
      <c r="B1" s="31"/>
      <c r="C1" s="23"/>
      <c r="D1" s="24"/>
      <c r="E1" s="1"/>
      <c r="G1" s="10" t="s">
        <v>7</v>
      </c>
      <c r="I1" s="11" t="s">
        <v>5</v>
      </c>
    </row>
    <row r="2" spans="1:17" ht="15.75" customHeight="1" thickTop="1" x14ac:dyDescent="0.25">
      <c r="A2" s="28" t="s">
        <v>3</v>
      </c>
      <c r="B2" s="28"/>
      <c r="C2" s="28"/>
      <c r="D2" s="28"/>
      <c r="E2" s="1"/>
      <c r="G2">
        <v>115</v>
      </c>
      <c r="H2">
        <v>0</v>
      </c>
      <c r="I2">
        <v>2</v>
      </c>
      <c r="L2" s="25" t="s">
        <v>27</v>
      </c>
      <c r="M2" s="25"/>
      <c r="N2" s="25"/>
      <c r="O2" s="25"/>
      <c r="P2" s="25"/>
      <c r="Q2" s="25"/>
    </row>
    <row r="3" spans="1:17" ht="15.75" x14ac:dyDescent="0.25">
      <c r="A3" s="28"/>
      <c r="B3" s="28"/>
      <c r="C3" s="28"/>
      <c r="D3" s="28"/>
      <c r="E3" s="1"/>
      <c r="H3">
        <v>2</v>
      </c>
      <c r="I3">
        <v>3</v>
      </c>
      <c r="L3" s="25"/>
      <c r="M3" s="25"/>
      <c r="N3" s="25"/>
      <c r="O3" s="25"/>
      <c r="P3" s="25"/>
      <c r="Q3" s="25"/>
    </row>
    <row r="4" spans="1:17" ht="15.75" x14ac:dyDescent="0.25">
      <c r="A4" s="28"/>
      <c r="B4" s="28"/>
      <c r="C4" s="28"/>
      <c r="D4" s="28"/>
      <c r="E4" s="1"/>
      <c r="H4">
        <v>3</v>
      </c>
      <c r="I4">
        <v>3.5</v>
      </c>
      <c r="L4" s="25"/>
      <c r="M4" s="25"/>
      <c r="N4" s="25"/>
      <c r="O4" s="25"/>
      <c r="P4" s="25"/>
      <c r="Q4" s="25"/>
    </row>
    <row r="5" spans="1:17" ht="15.75" x14ac:dyDescent="0.25">
      <c r="A5" s="28"/>
      <c r="B5" s="28"/>
      <c r="C5" s="28"/>
      <c r="D5" s="28"/>
      <c r="E5" s="1"/>
      <c r="H5">
        <v>4</v>
      </c>
      <c r="I5">
        <v>4</v>
      </c>
      <c r="L5" s="25"/>
      <c r="M5" s="25"/>
      <c r="N5" s="25"/>
      <c r="O5" s="25"/>
      <c r="P5" s="25"/>
      <c r="Q5" s="25"/>
    </row>
    <row r="6" spans="1:17" ht="15.75" x14ac:dyDescent="0.25">
      <c r="A6" s="28"/>
      <c r="B6" s="28"/>
      <c r="C6" s="28"/>
      <c r="D6" s="28"/>
      <c r="E6" s="1"/>
      <c r="H6">
        <v>5</v>
      </c>
      <c r="I6">
        <v>4.5</v>
      </c>
      <c r="L6" s="25"/>
      <c r="M6" s="25"/>
      <c r="N6" s="25"/>
      <c r="O6" s="25"/>
      <c r="P6" s="25"/>
      <c r="Q6" s="25"/>
    </row>
    <row r="7" spans="1:17" ht="16.5" thickBot="1" x14ac:dyDescent="0.3">
      <c r="A7" s="1"/>
      <c r="B7" s="15"/>
      <c r="C7" s="1"/>
      <c r="D7" s="1"/>
      <c r="E7" s="1"/>
      <c r="H7">
        <v>6</v>
      </c>
      <c r="I7">
        <v>5</v>
      </c>
      <c r="L7" s="25"/>
      <c r="M7" s="25"/>
      <c r="N7" s="25"/>
      <c r="O7" s="25"/>
      <c r="P7" s="25"/>
      <c r="Q7" s="25"/>
    </row>
    <row r="8" spans="1:17" ht="29.25" customHeight="1" thickBot="1" x14ac:dyDescent="0.3">
      <c r="A8" s="22" t="s">
        <v>8</v>
      </c>
      <c r="B8" s="19" t="str">
        <f>IF(B9&lt;3,"2 (ndst)",(IF(B9&lt;3.4,"3 (dst)",(IF(B9&lt;3.75,"3,5 (dst+)",(IF(B9&lt;4.4,"4 (db)",(IF(B9&lt;4.75,"4,5 (db+)",5)))))))))</f>
        <v>3,5 (dst+)</v>
      </c>
      <c r="C8" s="1"/>
      <c r="D8" s="1"/>
      <c r="F8" s="17"/>
      <c r="L8" s="25"/>
      <c r="M8" s="25"/>
      <c r="N8" s="25"/>
      <c r="O8" s="25"/>
      <c r="P8" s="25"/>
      <c r="Q8" s="25"/>
    </row>
    <row r="9" spans="1:17" ht="33" customHeight="1" x14ac:dyDescent="0.25">
      <c r="A9" s="16" t="s">
        <v>11</v>
      </c>
      <c r="B9" s="18">
        <f>F25/SUM(D11:D23)</f>
        <v>3.6956521739130435</v>
      </c>
      <c r="C9" s="4"/>
      <c r="D9" s="4"/>
      <c r="E9" s="4"/>
    </row>
    <row r="10" spans="1:17" ht="18.75" x14ac:dyDescent="0.25">
      <c r="A10" s="5" t="s">
        <v>0</v>
      </c>
      <c r="B10" s="5" t="s">
        <v>1</v>
      </c>
      <c r="C10" s="8"/>
      <c r="D10" s="8" t="s">
        <v>2</v>
      </c>
      <c r="E10" s="8"/>
      <c r="F10" s="8" t="s">
        <v>4</v>
      </c>
      <c r="I10" s="12">
        <v>0.6</v>
      </c>
      <c r="J10">
        <f>$G$2*I10</f>
        <v>69</v>
      </c>
    </row>
    <row r="11" spans="1:17" ht="45" x14ac:dyDescent="0.25">
      <c r="A11" s="7" t="s">
        <v>16</v>
      </c>
      <c r="B11" s="4"/>
      <c r="C11" s="2">
        <v>4</v>
      </c>
      <c r="D11" s="9">
        <v>3</v>
      </c>
      <c r="E11" s="4">
        <f>VLOOKUP(C11,$H$2:$I$8,2,0)</f>
        <v>4</v>
      </c>
      <c r="F11" s="4">
        <f>D11*E11</f>
        <v>12</v>
      </c>
      <c r="I11" s="12">
        <v>0.7</v>
      </c>
      <c r="J11">
        <f t="shared" ref="J11:J14" si="0">$G$2*I11</f>
        <v>80.5</v>
      </c>
    </row>
    <row r="12" spans="1:17" x14ac:dyDescent="0.25">
      <c r="A12" s="4"/>
      <c r="B12" s="4"/>
      <c r="C12" s="4"/>
      <c r="D12" s="9"/>
      <c r="E12" s="4"/>
      <c r="F12" s="4"/>
      <c r="I12" s="12">
        <v>0.75</v>
      </c>
      <c r="J12">
        <f t="shared" si="0"/>
        <v>86.25</v>
      </c>
    </row>
    <row r="13" spans="1:17" ht="75" x14ac:dyDescent="0.25">
      <c r="A13" s="7" t="s">
        <v>20</v>
      </c>
      <c r="B13" s="4"/>
      <c r="C13" s="2">
        <v>2</v>
      </c>
      <c r="D13" s="9">
        <v>5</v>
      </c>
      <c r="E13" s="4">
        <f>VLOOKUP(C13,$H$2:$I$8,2,0)</f>
        <v>3</v>
      </c>
      <c r="F13" s="4">
        <f>D13*E13</f>
        <v>15</v>
      </c>
      <c r="I13" s="12">
        <v>0.85</v>
      </c>
      <c r="J13">
        <f t="shared" si="0"/>
        <v>97.75</v>
      </c>
    </row>
    <row r="14" spans="1:17" x14ac:dyDescent="0.25">
      <c r="A14" s="4"/>
      <c r="B14" s="4"/>
      <c r="C14" s="4"/>
      <c r="D14" s="9"/>
      <c r="E14" s="4"/>
      <c r="F14" s="4"/>
      <c r="I14" s="12">
        <v>0.9</v>
      </c>
      <c r="J14">
        <f t="shared" si="0"/>
        <v>103.5</v>
      </c>
    </row>
    <row r="15" spans="1:17" ht="23.25" customHeight="1" x14ac:dyDescent="0.25">
      <c r="A15" s="7" t="s">
        <v>21</v>
      </c>
      <c r="B15" s="4"/>
      <c r="C15" s="2">
        <v>2</v>
      </c>
      <c r="D15" s="9">
        <v>5</v>
      </c>
      <c r="E15" s="4">
        <f>VLOOKUP(C15,$H$2:$I$8,2,0)</f>
        <v>3</v>
      </c>
      <c r="F15" s="4">
        <f>D15*E15</f>
        <v>15</v>
      </c>
    </row>
    <row r="16" spans="1:17" x14ac:dyDescent="0.25">
      <c r="A16" s="6"/>
      <c r="B16" s="4"/>
      <c r="C16" s="4"/>
      <c r="D16" s="9"/>
      <c r="E16" s="4"/>
      <c r="F16" s="4"/>
    </row>
    <row r="17" spans="1:6" ht="75" x14ac:dyDescent="0.25">
      <c r="A17" s="7" t="s">
        <v>22</v>
      </c>
      <c r="B17" s="4"/>
      <c r="C17" s="2">
        <v>6</v>
      </c>
      <c r="D17" s="9">
        <v>3</v>
      </c>
      <c r="E17" s="4">
        <f>VLOOKUP(C17,$H$2:$I$8,2,0)</f>
        <v>5</v>
      </c>
      <c r="F17" s="4">
        <f>D17*E17</f>
        <v>15</v>
      </c>
    </row>
    <row r="18" spans="1:6" x14ac:dyDescent="0.25">
      <c r="A18" s="7"/>
      <c r="B18" s="4"/>
      <c r="C18" s="2"/>
      <c r="D18" s="9"/>
      <c r="E18" s="4"/>
      <c r="F18" s="4"/>
    </row>
    <row r="19" spans="1:6" x14ac:dyDescent="0.25">
      <c r="A19" s="7" t="s">
        <v>23</v>
      </c>
      <c r="B19" s="4"/>
      <c r="C19" s="2">
        <v>4</v>
      </c>
      <c r="D19" s="9">
        <v>4</v>
      </c>
      <c r="E19" s="4">
        <f>VLOOKUP(C19,$H$2:$I$8,2,0)</f>
        <v>4</v>
      </c>
      <c r="F19" s="4">
        <f>D19*E19</f>
        <v>16</v>
      </c>
    </row>
    <row r="20" spans="1:6" x14ac:dyDescent="0.25">
      <c r="A20" s="7"/>
      <c r="B20" s="4"/>
      <c r="C20" s="2"/>
      <c r="D20" s="9"/>
      <c r="E20" s="4"/>
      <c r="F20" s="4"/>
    </row>
    <row r="21" spans="1:6" ht="75" x14ac:dyDescent="0.25">
      <c r="A21" s="7" t="s">
        <v>24</v>
      </c>
      <c r="B21" s="4"/>
      <c r="C21" s="2">
        <v>4</v>
      </c>
      <c r="D21" s="9">
        <v>3</v>
      </c>
      <c r="E21" s="4">
        <f>VLOOKUP(C21,$H$2:$I$8,2,0)</f>
        <v>4</v>
      </c>
      <c r="F21" s="4">
        <f>D21*E21</f>
        <v>12</v>
      </c>
    </row>
    <row r="22" spans="1:6" x14ac:dyDescent="0.25">
      <c r="A22" s="6"/>
      <c r="B22" s="4"/>
      <c r="C22" s="4"/>
      <c r="D22" s="9"/>
      <c r="E22" s="4"/>
      <c r="F22" s="4"/>
    </row>
    <row r="23" spans="1:6" x14ac:dyDescent="0.25">
      <c r="A23" s="7" t="s">
        <v>25</v>
      </c>
      <c r="B23" s="4"/>
      <c r="C23" s="2"/>
      <c r="D23" s="9"/>
      <c r="E23" s="4"/>
      <c r="F23" s="4"/>
    </row>
    <row r="25" spans="1:6" ht="30.75" x14ac:dyDescent="0.3">
      <c r="E25" s="10" t="s">
        <v>6</v>
      </c>
      <c r="F25" s="13">
        <f>SUM(F11:F24)</f>
        <v>85</v>
      </c>
    </row>
    <row r="27" spans="1:6" x14ac:dyDescent="0.25">
      <c r="A27" s="29" t="s">
        <v>10</v>
      </c>
      <c r="B27" s="29"/>
      <c r="C27" s="14" t="s">
        <v>9</v>
      </c>
      <c r="D27" s="14" t="s">
        <v>18</v>
      </c>
    </row>
    <row r="29" spans="1:6" x14ac:dyDescent="0.25">
      <c r="A29" s="4" t="s">
        <v>12</v>
      </c>
      <c r="B29" s="4"/>
      <c r="C29" s="4"/>
      <c r="D29" s="4"/>
    </row>
  </sheetData>
  <mergeCells count="4">
    <mergeCell ref="L2:Q8"/>
    <mergeCell ref="A1:B1"/>
    <mergeCell ref="A2:D6"/>
    <mergeCell ref="A27:B27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70" r:id="rId3" name="TextBox1">
          <controlPr locked="0" defaultSize="0" autoLine="0" r:id="rId4">
            <anchor moveWithCells="1">
              <from>
                <xdr:col>0</xdr:col>
                <xdr:colOff>38100</xdr:colOff>
                <xdr:row>23</xdr:row>
                <xdr:rowOff>28575</xdr:rowOff>
              </from>
              <to>
                <xdr:col>10</xdr:col>
                <xdr:colOff>9525</xdr:colOff>
                <xdr:row>25</xdr:row>
                <xdr:rowOff>180975</xdr:rowOff>
              </to>
            </anchor>
          </controlPr>
        </control>
      </mc:Choice>
      <mc:Fallback>
        <control shapeId="2070" r:id="rId3" name="TextBox1"/>
      </mc:Fallback>
    </mc:AlternateContent>
    <mc:AlternateContent xmlns:mc="http://schemas.openxmlformats.org/markup-compatibility/2006">
      <mc:Choice Requires="x14">
        <control shapeId="2066" r:id="rId5" name="Drop Down 18">
          <controlPr locked="0" defaultSize="0" autoLine="0" autoPict="0">
            <anchor moveWithCells="1">
              <from>
                <xdr:col>1</xdr:col>
                <xdr:colOff>9525</xdr:colOff>
                <xdr:row>10</xdr:row>
                <xdr:rowOff>19050</xdr:rowOff>
              </from>
              <to>
                <xdr:col>1</xdr:col>
                <xdr:colOff>847725</xdr:colOff>
                <xdr:row>10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7" r:id="rId6" name="Drop Down 19">
          <controlPr locked="0" defaultSize="0" autoLine="0" autoPict="0">
            <anchor moveWithCells="1">
              <from>
                <xdr:col>1</xdr:col>
                <xdr:colOff>9525</xdr:colOff>
                <xdr:row>12</xdr:row>
                <xdr:rowOff>9525</xdr:rowOff>
              </from>
              <to>
                <xdr:col>1</xdr:col>
                <xdr:colOff>847725</xdr:colOff>
                <xdr:row>12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8" r:id="rId7" name="Drop Down 20">
          <controlPr locked="0" defaultSize="0" autoLine="0" autoPict="0">
            <anchor moveWithCells="1">
              <from>
                <xdr:col>1</xdr:col>
                <xdr:colOff>19050</xdr:colOff>
                <xdr:row>14</xdr:row>
                <xdr:rowOff>0</xdr:rowOff>
              </from>
              <to>
                <xdr:col>2</xdr:col>
                <xdr:colOff>0</xdr:colOff>
                <xdr:row>14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9" r:id="rId8" name="Drop Down 21">
          <controlPr locked="0" defaultSize="0" autoLine="0" autoPict="0">
            <anchor moveWithCells="1">
              <from>
                <xdr:col>1</xdr:col>
                <xdr:colOff>9525</xdr:colOff>
                <xdr:row>16</xdr:row>
                <xdr:rowOff>9525</xdr:rowOff>
              </from>
              <to>
                <xdr:col>1</xdr:col>
                <xdr:colOff>847725</xdr:colOff>
                <xdr:row>16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1" r:id="rId9" name="Drop Down 23">
          <controlPr defaultSize="0" autoLine="0" autoPict="0">
            <anchor moveWithCells="1">
              <from>
                <xdr:col>0</xdr:col>
                <xdr:colOff>5800725</xdr:colOff>
                <xdr:row>17</xdr:row>
                <xdr:rowOff>180975</xdr:rowOff>
              </from>
              <to>
                <xdr:col>1</xdr:col>
                <xdr:colOff>838200</xdr:colOff>
                <xdr:row>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2" r:id="rId10" name="Drop Down 24">
          <controlPr defaultSize="0" autoLine="0" autoPict="0">
            <anchor moveWithCells="1">
              <from>
                <xdr:col>1</xdr:col>
                <xdr:colOff>9525</xdr:colOff>
                <xdr:row>20</xdr:row>
                <xdr:rowOff>28575</xdr:rowOff>
              </from>
              <to>
                <xdr:col>1</xdr:col>
                <xdr:colOff>838200</xdr:colOff>
                <xdr:row>20</xdr:row>
                <xdr:rowOff>276225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Praca_licencjacka</vt:lpstr>
      <vt:lpstr>Praca magisterska</vt:lpstr>
      <vt:lpstr>Praca_licencjacka!Obszar_wydruku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Grzegorz Czapnik</cp:lastModifiedBy>
  <cp:lastPrinted>2018-12-17T10:29:17Z</cp:lastPrinted>
  <dcterms:created xsi:type="dcterms:W3CDTF">2018-06-25T09:35:04Z</dcterms:created>
  <dcterms:modified xsi:type="dcterms:W3CDTF">2023-10-21T00:21:49Z</dcterms:modified>
</cp:coreProperties>
</file>